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activeTab="1"/>
  </bookViews>
  <sheets>
    <sheet name="Лист1" sheetId="1" r:id="rId1"/>
    <sheet name="новое меню" sheetId="2" r:id="rId2"/>
  </sheets>
  <calcPr calcId="124519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1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<sst xmlns="http://schemas.openxmlformats.org/spreadsheetml/2006/main" count="476" uniqueCount="99">
  <si>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</si>
  <si>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</si>
  <si>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</si>
  <si>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</si>
  <si>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</si>
  <si>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</si>
  <si>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</si>
  <si>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</si>
  <si>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</si>
  <si>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</si>
  <si>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</si>
  <si>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</si>
  <si>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</si>
  <si>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</si>
  <si>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</si>
  <si>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</si>
  <si>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</si>
  <si>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</si>
  <si>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</si>
  <si>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</si>
  <si>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</si>
  <si>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</si>
  <si>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</si>
  <si>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</si>
  <si>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</si>
  <si>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</si>
  <si>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</si>
  <si>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</si>
  <si>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</si>
  <si>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</si>
  <si>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</si>
  <si>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</si>
  <si>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</si>
  <si>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</si>
  <si>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</si>
  <si>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</si>
  <si>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</si>
  <si>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</si>
  <si>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</si>
  <si>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</si>
  <si>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54- 16к</t>
  </si>
  <si>
    <t>54 - 21 гн</t>
  </si>
  <si>
    <t>Яблоко</t>
  </si>
  <si>
    <t>Хлеб пшеничный</t>
  </si>
  <si>
    <t>Какао с молоком</t>
  </si>
  <si>
    <t>сыр</t>
  </si>
  <si>
    <t>54 - 1з</t>
  </si>
  <si>
    <t>пром</t>
  </si>
  <si>
    <t>Курица отварная</t>
  </si>
  <si>
    <t>Соус красный</t>
  </si>
  <si>
    <t>соус</t>
  </si>
  <si>
    <t>54 - 21м</t>
  </si>
  <si>
    <t>54 - 3соус</t>
  </si>
  <si>
    <t>Компот из смеси сухофруктов</t>
  </si>
  <si>
    <t>54 - 1хн</t>
  </si>
  <si>
    <t>Каша гречневая рассыпчатая</t>
  </si>
  <si>
    <t>54 - 4г</t>
  </si>
  <si>
    <t>директор школы</t>
  </si>
  <si>
    <t>Сарсенова Р.Я.</t>
  </si>
  <si>
    <t>МБОУ "Новосаринская ООШ"</t>
  </si>
  <si>
    <t>Сыр твердых сортов порциями</t>
  </si>
  <si>
    <t>слад.напиток</t>
  </si>
  <si>
    <t>Плов из говядины</t>
  </si>
  <si>
    <t>54-11м</t>
  </si>
  <si>
    <t xml:space="preserve">масло </t>
  </si>
  <si>
    <t>Горошек зеленый</t>
  </si>
  <si>
    <t>54-23хм</t>
  </si>
  <si>
    <t xml:space="preserve">Кисель плодово- ягодный </t>
  </si>
  <si>
    <t>кукуруза сладкая</t>
  </si>
  <si>
    <t xml:space="preserve">хлеб пшеничный </t>
  </si>
  <si>
    <t>макароны отварные</t>
  </si>
  <si>
    <t>54-1г</t>
  </si>
  <si>
    <t>Рыба тушеная в томате с овощами (минтай)</t>
  </si>
  <si>
    <t>54-11р</t>
  </si>
  <si>
    <t>сыр из твердых сортов порц.</t>
  </si>
  <si>
    <t>54-1з</t>
  </si>
  <si>
    <t>чай с сахаром</t>
  </si>
  <si>
    <t>54-2гн</t>
  </si>
  <si>
    <t>Каша вязкая молочная овсянная (геркулесовая)</t>
  </si>
  <si>
    <t>54-9к</t>
  </si>
  <si>
    <t>Каша жидкая молочная рисовая</t>
  </si>
  <si>
    <t>54-25.1к</t>
  </si>
  <si>
    <t>Каша вязкая молочная пшенная</t>
  </si>
  <si>
    <t>Жаркое по домашнему из курицы</t>
  </si>
  <si>
    <t>54-28м</t>
  </si>
  <si>
    <t>масло сливочное порц.</t>
  </si>
  <si>
    <t>53-19з</t>
  </si>
  <si>
    <t>54-6к</t>
  </si>
  <si>
    <t xml:space="preserve">Кофейный напиток с молоком </t>
  </si>
  <si>
    <t>Горошница</t>
  </si>
  <si>
    <t>54-21г</t>
  </si>
  <si>
    <t>сладкое</t>
  </si>
  <si>
    <t>Булочка</t>
  </si>
  <si>
    <t>Сок абрикосовый</t>
  </si>
  <si>
    <t>54-21з</t>
  </si>
  <si>
    <t>54-20з</t>
  </si>
  <si>
    <t>мандарин</t>
  </si>
  <si>
    <t>кисель</t>
  </si>
  <si>
    <t>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</si>
</sst>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>(G24+G43+G62+G81+G100+G119+G138+G157+G176+G195)/(IF(G24=0,0,1)+IF(G43=0,0,1)+IF(G62=0,0,1)+IF(G81=0,0,1)+IF(G100=0,0,1)+IF(G119=0,0,1)+IF(G138=0,0,1)+IF(G157=0,0,1)+IF(G176=0,0,1)+IF(G195=0,0,1))</f>
        <v>#DIV/0!</v>
      </c>
      <c r="H196" s="34" t="e">
        <f>(H24+H43+H62+H81+H100+H119+H138+H157+H176+H195)/(IF(H24=0,0,1)+IF(H43=0,0,1)+IF(H62=0,0,1)+IF(H81=0,0,1)+IF(H100=0,0,1)+IF(H119=0,0,1)+IF(H138=0,0,1)+IF(H157=0,0,1)+IF(H176=0,0,1)+IF(H195=0,0,1))</f>
        <v>#DIV/0!</v>
      </c>
      <c r="I196" s="34" t="e">
        <f>(I24+I43+I62+I81+I100+I119+I138+I157+I176+I195)/(IF(I24=0,0,1)+IF(I43=0,0,1)+IF(I62=0,0,1)+IF(I81=0,0,1)+IF(I100=0,0,1)+IF(I119=0,0,1)+IF(I138=0,0,1)+IF(I157=0,0,1)+IF(I176=0,0,1)+IF(I195=0,0,1))</f>
        <v>#DIV/0!</v>
      </c>
      <c r="J196" s="34" t="e">
        <f>(J24+J43+J62+J81+J100+J119+J138+J157+J176+J195)/(IF(J24=0,0,1)+IF(J43=0,0,1)+IF(J62=0,0,1)+IF(J81=0,0,1)+IF(J100=0,0,1)+IF(J119=0,0,1)+IF(J138=0,0,1)+IF(J157=0,0,1)+IF(J176=0,0,1)+IF(J195=0,0,1))</f>
        <v>#DIV/0!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F178" activePane="bottomRight" state="frozen"/>
      <selection pane="topRight" activeCell="E1" sqref="E1"/>
      <selection pane="bottomLeft" activeCell="A6" sqref="A6"/>
      <selection pane="bottomRight" activeCell="G49" sqref="G4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5.88</v>
      </c>
      <c r="I6" s="40">
        <v>24</v>
      </c>
      <c r="J6" s="40">
        <v>168.9</v>
      </c>
      <c r="K6" s="41" t="s">
        <v>40</v>
      </c>
      <c r="L6" s="40">
        <v>16.61</v>
      </c>
    </row>
    <row r="7" spans="1:12" ht="15">
      <c r="A7" s="23"/>
      <c r="B7" s="15"/>
      <c r="C7" s="11"/>
      <c r="D7" s="6" t="s">
        <v>45</v>
      </c>
      <c r="E7" s="42" t="s">
        <v>60</v>
      </c>
      <c r="F7" s="43">
        <v>15</v>
      </c>
      <c r="G7" s="43">
        <v>4</v>
      </c>
      <c r="H7" s="43">
        <v>4</v>
      </c>
      <c r="I7" s="43">
        <v>0</v>
      </c>
      <c r="J7" s="43">
        <v>54</v>
      </c>
      <c r="K7" s="44" t="s">
        <v>46</v>
      </c>
      <c r="L7" s="43">
        <v>8.25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4.68</v>
      </c>
      <c r="H8" s="43">
        <v>3.52</v>
      </c>
      <c r="I8" s="43">
        <v>12.5</v>
      </c>
      <c r="J8" s="43">
        <v>100.4</v>
      </c>
      <c r="K8" s="44" t="s">
        <v>41</v>
      </c>
      <c r="L8" s="43">
        <v>11.79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47</v>
      </c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160</v>
      </c>
      <c r="G10" s="43">
        <v>0.72</v>
      </c>
      <c r="H10" s="43">
        <v>0.72</v>
      </c>
      <c r="I10" s="43">
        <v>17.64</v>
      </c>
      <c r="J10" s="43">
        <v>79.900000000000006</v>
      </c>
      <c r="K10" s="44" t="s">
        <v>47</v>
      </c>
      <c r="L10" s="43">
        <v>19.2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>SUM(G6:G12)</f>
        <v>18.2</v>
      </c>
      <c r="H13" s="19">
        <f>SUM(H6:H12)</f>
        <v>14.52</v>
      </c>
      <c r="I13" s="19">
        <f>SUM(I6:I12)</f>
        <v>78.740000000000009</v>
      </c>
      <c r="J13" s="19">
        <f>SUM(J6:J12)</f>
        <v>520.4</v>
      </c>
      <c r="K13" s="25"/>
      <c r="L13" s="19">
        <f>SUM(L6:L12)</f>
        <v>58.849999999999994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625</v>
      </c>
      <c r="G24" s="32">
        <f>G13+G23</f>
        <v>18.2</v>
      </c>
      <c r="H24" s="32">
        <f>H13+H23</f>
        <v>14.52</v>
      </c>
      <c r="I24" s="32">
        <f>I13+I23</f>
        <v>78.740000000000009</v>
      </c>
      <c r="J24" s="32">
        <f>J13+J23</f>
        <v>520.4</v>
      </c>
      <c r="K24" s="32"/>
      <c r="L24" s="32">
        <f>L13+L23</f>
        <v>58.849999999999994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28.93</v>
      </c>
      <c r="H25" s="40">
        <v>2.19</v>
      </c>
      <c r="I25" s="40">
        <v>0.99</v>
      </c>
      <c r="J25" s="40">
        <v>139.30000000000001</v>
      </c>
      <c r="K25" s="41" t="s">
        <v>51</v>
      </c>
      <c r="L25" s="40">
        <v>38.4</v>
      </c>
    </row>
    <row r="26" spans="1:12" ht="15">
      <c r="A26" s="14"/>
      <c r="B26" s="15"/>
      <c r="C26" s="11"/>
      <c r="D26" s="6" t="s">
        <v>50</v>
      </c>
      <c r="E26" s="42" t="s">
        <v>49</v>
      </c>
      <c r="F26" s="43">
        <v>30</v>
      </c>
      <c r="G26" s="43">
        <v>0.98</v>
      </c>
      <c r="H26" s="43">
        <v>0.72</v>
      </c>
      <c r="I26" s="43">
        <v>2.66</v>
      </c>
      <c r="J26" s="43">
        <v>21.1</v>
      </c>
      <c r="K26" s="44" t="s">
        <v>52</v>
      </c>
      <c r="L26" s="43">
        <v>2.78</v>
      </c>
    </row>
    <row r="27" spans="1:12" ht="15">
      <c r="A27" s="14"/>
      <c r="B27" s="15"/>
      <c r="C27" s="11"/>
      <c r="D27" s="7" t="s">
        <v>61</v>
      </c>
      <c r="E27" s="42" t="s">
        <v>53</v>
      </c>
      <c r="F27" s="43">
        <v>200</v>
      </c>
      <c r="G27" s="43">
        <v>0.47</v>
      </c>
      <c r="H27" s="43">
        <v>0</v>
      </c>
      <c r="I27" s="43">
        <v>19.78</v>
      </c>
      <c r="J27" s="43">
        <v>81</v>
      </c>
      <c r="K27" s="44" t="s">
        <v>54</v>
      </c>
      <c r="L27" s="43">
        <v>4.41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47</v>
      </c>
      <c r="L28" s="43">
        <v>3</v>
      </c>
    </row>
    <row r="29" spans="1:12" ht="15">
      <c r="A29" s="14"/>
      <c r="B29" s="15"/>
      <c r="C29" s="11"/>
      <c r="D29" s="7" t="s">
        <v>29</v>
      </c>
      <c r="E29" s="42" t="s">
        <v>55</v>
      </c>
      <c r="F29" s="43">
        <v>150</v>
      </c>
      <c r="G29" s="43">
        <v>8.2200000000000006</v>
      </c>
      <c r="H29" s="43">
        <v>6.34</v>
      </c>
      <c r="I29" s="43">
        <v>35.93</v>
      </c>
      <c r="J29" s="43">
        <v>233.7</v>
      </c>
      <c r="K29" s="44" t="s">
        <v>56</v>
      </c>
      <c r="L29" s="43">
        <v>5.77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:L32" si="0">SUM(G25:G31)</f>
        <v>42.4</v>
      </c>
      <c r="H32" s="19">
        <f t="shared" si="0"/>
        <v>9.65</v>
      </c>
      <c r="I32" s="19">
        <f t="shared" si="0"/>
        <v>83.960000000000008</v>
      </c>
      <c r="J32" s="19">
        <f t="shared" si="0"/>
        <v>592.29999999999995</v>
      </c>
      <c r="K32" s="25"/>
      <c r="L32" s="19">
        <f t="shared" si="0"/>
        <v>54.36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1">SUM(G33:G41)</f>
        <v>0</v>
      </c>
      <c r="H42" s="19">
        <f t="shared" si="1"/>
        <v>0</v>
      </c>
      <c r="I42" s="19">
        <f t="shared" si="1"/>
        <v>0</v>
      </c>
      <c r="J42" s="19">
        <f t="shared" si="1"/>
        <v>0</v>
      </c>
      <c r="K42" s="25"/>
      <c r="L42" s="19">
        <f t="shared" si="1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:L43" si="2">G32+G42</f>
        <v>42.4</v>
      </c>
      <c r="H43" s="32">
        <f t="shared" si="2"/>
        <v>9.65</v>
      </c>
      <c r="I43" s="32">
        <f t="shared" si="2"/>
        <v>83.960000000000008</v>
      </c>
      <c r="J43" s="32">
        <f t="shared" si="2"/>
        <v>592.29999999999995</v>
      </c>
      <c r="K43" s="32"/>
      <c r="L43" s="32">
        <f t="shared" si="2"/>
        <v>54.36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220</v>
      </c>
      <c r="G44" s="40">
        <v>16.86</v>
      </c>
      <c r="H44" s="40">
        <v>16.22</v>
      </c>
      <c r="I44" s="40">
        <v>42.44</v>
      </c>
      <c r="J44" s="40">
        <v>383.1</v>
      </c>
      <c r="K44" s="41" t="s">
        <v>63</v>
      </c>
      <c r="L44" s="40">
        <v>62.38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61</v>
      </c>
      <c r="E46" s="42" t="s">
        <v>93</v>
      </c>
      <c r="F46" s="43">
        <v>200</v>
      </c>
      <c r="G46" s="43">
        <v>1</v>
      </c>
      <c r="H46" s="43">
        <v>0</v>
      </c>
      <c r="I46" s="43">
        <v>25.4</v>
      </c>
      <c r="J46" s="43">
        <v>105.6</v>
      </c>
      <c r="K46" s="44" t="s">
        <v>47</v>
      </c>
      <c r="L46" s="43">
        <v>23.5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80</v>
      </c>
      <c r="G47" s="43">
        <v>7.6</v>
      </c>
      <c r="H47" s="43">
        <v>0.8</v>
      </c>
      <c r="I47" s="43">
        <v>49.2</v>
      </c>
      <c r="J47" s="43">
        <v>234.4</v>
      </c>
      <c r="K47" s="44" t="s">
        <v>47</v>
      </c>
      <c r="L47" s="43">
        <v>4.8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3">SUM(G44:G50)</f>
        <v>25.46</v>
      </c>
      <c r="H51" s="19">
        <f t="shared" si="3"/>
        <v>17.02</v>
      </c>
      <c r="I51" s="19">
        <f t="shared" si="3"/>
        <v>117.04</v>
      </c>
      <c r="J51" s="19">
        <f t="shared" si="3"/>
        <v>723.1</v>
      </c>
      <c r="K51" s="25"/>
      <c r="L51" s="19">
        <f t="shared" si="3"/>
        <v>90.679999999999993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4">SUM(G52:G60)</f>
        <v>0</v>
      </c>
      <c r="H61" s="19">
        <f t="shared" si="4"/>
        <v>0</v>
      </c>
      <c r="I61" s="19">
        <f t="shared" si="4"/>
        <v>0</v>
      </c>
      <c r="J61" s="19">
        <f t="shared" si="4"/>
        <v>0</v>
      </c>
      <c r="K61" s="25"/>
      <c r="L61" s="19">
        <f t="shared" si="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:L62" si="5">G51+G61</f>
        <v>25.46</v>
      </c>
      <c r="H62" s="32">
        <f t="shared" si="5"/>
        <v>17.02</v>
      </c>
      <c r="I62" s="32">
        <f t="shared" si="5"/>
        <v>117.04</v>
      </c>
      <c r="J62" s="32">
        <f t="shared" si="5"/>
        <v>723.1</v>
      </c>
      <c r="K62" s="32"/>
      <c r="L62" s="32">
        <f t="shared" si="5"/>
        <v>90.679999999999993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200</v>
      </c>
      <c r="G63" s="40">
        <v>8.59</v>
      </c>
      <c r="H63" s="40">
        <v>11.26</v>
      </c>
      <c r="I63" s="40">
        <v>34.28</v>
      </c>
      <c r="J63" s="40">
        <v>272.89999999999998</v>
      </c>
      <c r="K63" s="41" t="s">
        <v>79</v>
      </c>
      <c r="L63" s="40">
        <v>18.36</v>
      </c>
    </row>
    <row r="64" spans="1:12" ht="15">
      <c r="A64" s="23"/>
      <c r="B64" s="15"/>
      <c r="C64" s="11"/>
      <c r="D64" s="6" t="s">
        <v>91</v>
      </c>
      <c r="E64" s="42" t="s">
        <v>92</v>
      </c>
      <c r="F64" s="43">
        <v>80</v>
      </c>
      <c r="G64" s="43">
        <v>6.16</v>
      </c>
      <c r="H64" s="43">
        <v>1.92</v>
      </c>
      <c r="I64" s="43">
        <v>42.72</v>
      </c>
      <c r="J64" s="43">
        <v>212.8</v>
      </c>
      <c r="K64" s="44" t="s">
        <v>47</v>
      </c>
      <c r="L64" s="43">
        <v>20</v>
      </c>
    </row>
    <row r="65" spans="1:12" ht="1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0.19</v>
      </c>
      <c r="H65" s="43">
        <v>0.04</v>
      </c>
      <c r="I65" s="43">
        <v>6.42</v>
      </c>
      <c r="J65" s="43">
        <v>26.8</v>
      </c>
      <c r="K65" s="44" t="s">
        <v>77</v>
      </c>
      <c r="L65" s="43">
        <v>1.25</v>
      </c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47</v>
      </c>
      <c r="L66" s="43">
        <v>3</v>
      </c>
    </row>
    <row r="67" spans="1:12" ht="15">
      <c r="A67" s="23"/>
      <c r="B67" s="15"/>
      <c r="C67" s="11"/>
      <c r="D67" s="7" t="s">
        <v>24</v>
      </c>
      <c r="E67" s="42" t="s">
        <v>96</v>
      </c>
      <c r="F67" s="43">
        <v>130</v>
      </c>
      <c r="G67" s="43">
        <v>2</v>
      </c>
      <c r="H67" s="43">
        <v>0</v>
      </c>
      <c r="I67" s="43">
        <v>16</v>
      </c>
      <c r="J67" s="43">
        <v>76</v>
      </c>
      <c r="K67" s="44" t="s">
        <v>47</v>
      </c>
      <c r="L67" s="43">
        <v>29.9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:L70" si="6">SUM(G63:G69)</f>
        <v>20.74</v>
      </c>
      <c r="H70" s="19">
        <f t="shared" si="6"/>
        <v>13.62</v>
      </c>
      <c r="I70" s="19">
        <f t="shared" si="6"/>
        <v>124.02000000000001</v>
      </c>
      <c r="J70" s="19">
        <f t="shared" si="6"/>
        <v>705.7</v>
      </c>
      <c r="K70" s="25"/>
      <c r="L70" s="19">
        <f t="shared" si="6"/>
        <v>72.509999999999991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7">SUM(G71:G79)</f>
        <v>0</v>
      </c>
      <c r="H80" s="19">
        <f t="shared" si="7"/>
        <v>0</v>
      </c>
      <c r="I80" s="19">
        <f t="shared" si="7"/>
        <v>0</v>
      </c>
      <c r="J80" s="19">
        <f t="shared" si="7"/>
        <v>0</v>
      </c>
      <c r="K80" s="25"/>
      <c r="L80" s="19">
        <f t="shared" si="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:L81" si="8">G70+G80</f>
        <v>20.74</v>
      </c>
      <c r="H81" s="32">
        <f t="shared" si="8"/>
        <v>13.62</v>
      </c>
      <c r="I81" s="32">
        <f t="shared" si="8"/>
        <v>124.02000000000001</v>
      </c>
      <c r="J81" s="32">
        <f t="shared" si="8"/>
        <v>705.7</v>
      </c>
      <c r="K81" s="32"/>
      <c r="L81" s="32">
        <f t="shared" si="8"/>
        <v>72.509999999999991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90</v>
      </c>
      <c r="G82" s="40">
        <v>28.93</v>
      </c>
      <c r="H82" s="40">
        <v>2.19</v>
      </c>
      <c r="I82" s="40">
        <v>0.99</v>
      </c>
      <c r="J82" s="40">
        <v>139.30000000000001</v>
      </c>
      <c r="K82" s="41" t="s">
        <v>51</v>
      </c>
      <c r="L82" s="40">
        <v>49.3</v>
      </c>
    </row>
    <row r="83" spans="1:12" ht="15">
      <c r="A83" s="23"/>
      <c r="B83" s="15"/>
      <c r="C83" s="11"/>
      <c r="D83" s="6" t="s">
        <v>50</v>
      </c>
      <c r="E83" s="42" t="s">
        <v>49</v>
      </c>
      <c r="F83" s="43">
        <v>30</v>
      </c>
      <c r="G83" s="43">
        <v>0.98</v>
      </c>
      <c r="H83" s="43">
        <v>0.72</v>
      </c>
      <c r="I83" s="43">
        <v>2.66</v>
      </c>
      <c r="J83" s="43">
        <v>21.1</v>
      </c>
      <c r="K83" s="44" t="s">
        <v>52</v>
      </c>
      <c r="L83" s="43">
        <v>2.93</v>
      </c>
    </row>
    <row r="84" spans="1:12" ht="15">
      <c r="A84" s="23"/>
      <c r="B84" s="15"/>
      <c r="C84" s="11"/>
      <c r="D84" s="7" t="s">
        <v>61</v>
      </c>
      <c r="E84" s="42" t="s">
        <v>67</v>
      </c>
      <c r="F84" s="43">
        <v>200</v>
      </c>
      <c r="G84" s="43">
        <v>0.24</v>
      </c>
      <c r="H84" s="43">
        <v>0.08</v>
      </c>
      <c r="I84" s="43">
        <v>12.22</v>
      </c>
      <c r="J84" s="43">
        <v>50.5</v>
      </c>
      <c r="K84" s="44" t="s">
        <v>66</v>
      </c>
      <c r="L84" s="43">
        <v>3.39</v>
      </c>
    </row>
    <row r="85" spans="1:12" ht="15">
      <c r="A85" s="23"/>
      <c r="B85" s="15"/>
      <c r="C85" s="11"/>
      <c r="D85" s="7" t="s">
        <v>23</v>
      </c>
      <c r="E85" s="42" t="s">
        <v>69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47</v>
      </c>
      <c r="L85" s="43">
        <v>3</v>
      </c>
    </row>
    <row r="86" spans="1:12" ht="15">
      <c r="A86" s="23"/>
      <c r="B86" s="15"/>
      <c r="C86" s="11"/>
      <c r="D86" s="6" t="s">
        <v>29</v>
      </c>
      <c r="E86" s="42" t="s">
        <v>89</v>
      </c>
      <c r="F86" s="43">
        <v>150</v>
      </c>
      <c r="G86" s="43">
        <v>14.45</v>
      </c>
      <c r="H86" s="43">
        <v>1.32</v>
      </c>
      <c r="I86" s="43">
        <v>33.78</v>
      </c>
      <c r="J86" s="43">
        <v>204.8</v>
      </c>
      <c r="K86" s="44" t="s">
        <v>90</v>
      </c>
      <c r="L86" s="43">
        <v>3.38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:L89" si="9">SUM(G82:G88)</f>
        <v>48.399999999999991</v>
      </c>
      <c r="H89" s="19">
        <f t="shared" si="9"/>
        <v>4.71</v>
      </c>
      <c r="I89" s="19">
        <f t="shared" si="9"/>
        <v>74.25</v>
      </c>
      <c r="J89" s="19">
        <f t="shared" si="9"/>
        <v>532.90000000000009</v>
      </c>
      <c r="K89" s="25"/>
      <c r="L89" s="19">
        <f t="shared" si="9"/>
        <v>62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0">SUM(G90:G98)</f>
        <v>0</v>
      </c>
      <c r="H99" s="19">
        <f t="shared" si="10"/>
        <v>0</v>
      </c>
      <c r="I99" s="19">
        <f t="shared" si="10"/>
        <v>0</v>
      </c>
      <c r="J99" s="19">
        <f t="shared" si="10"/>
        <v>0</v>
      </c>
      <c r="K99" s="25"/>
      <c r="L99" s="19">
        <f t="shared" si="10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:L100" si="11">G89+G99</f>
        <v>48.399999999999991</v>
      </c>
      <c r="H100" s="32">
        <f t="shared" si="11"/>
        <v>4.71</v>
      </c>
      <c r="I100" s="32">
        <f t="shared" si="11"/>
        <v>74.25</v>
      </c>
      <c r="J100" s="32">
        <f t="shared" si="11"/>
        <v>532.90000000000009</v>
      </c>
      <c r="K100" s="32"/>
      <c r="L100" s="32">
        <f t="shared" si="11"/>
        <v>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8.32</v>
      </c>
      <c r="H101" s="40">
        <v>10.119999999999999</v>
      </c>
      <c r="I101" s="40">
        <v>37.64</v>
      </c>
      <c r="J101" s="40">
        <v>274.89999999999998</v>
      </c>
      <c r="K101" s="41" t="s">
        <v>87</v>
      </c>
      <c r="L101" s="40">
        <v>18.760000000000002</v>
      </c>
    </row>
    <row r="102" spans="1:12" ht="15">
      <c r="A102" s="23"/>
      <c r="B102" s="15"/>
      <c r="C102" s="11"/>
      <c r="D102" s="6" t="s">
        <v>64</v>
      </c>
      <c r="E102" s="42" t="s">
        <v>85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66.099999999999994</v>
      </c>
      <c r="K102" s="44" t="s">
        <v>86</v>
      </c>
      <c r="L102" s="43">
        <v>8</v>
      </c>
    </row>
    <row r="103" spans="1:12" ht="1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3.87</v>
      </c>
      <c r="H103" s="43">
        <v>2.86</v>
      </c>
      <c r="I103" s="43">
        <v>11.19</v>
      </c>
      <c r="J103" s="43">
        <v>86</v>
      </c>
      <c r="K103" s="44"/>
      <c r="L103" s="43">
        <v>9.17</v>
      </c>
    </row>
    <row r="104" spans="1:12" ht="15">
      <c r="A104" s="23"/>
      <c r="B104" s="15"/>
      <c r="C104" s="11"/>
      <c r="D104" s="7" t="s">
        <v>23</v>
      </c>
      <c r="E104" s="42" t="s">
        <v>69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47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160</v>
      </c>
      <c r="G105" s="43">
        <v>0.72</v>
      </c>
      <c r="H105" s="43">
        <v>0.72</v>
      </c>
      <c r="I105" s="43">
        <v>17.64</v>
      </c>
      <c r="J105" s="43">
        <v>79.900000000000006</v>
      </c>
      <c r="K105" s="44" t="s">
        <v>47</v>
      </c>
      <c r="L105" s="43">
        <v>19.2</v>
      </c>
    </row>
    <row r="106" spans="1:12" ht="15">
      <c r="A106" s="23"/>
      <c r="B106" s="15"/>
      <c r="C106" s="11"/>
      <c r="D106" s="6" t="s">
        <v>45</v>
      </c>
      <c r="E106" s="42" t="s">
        <v>74</v>
      </c>
      <c r="F106" s="43">
        <v>15</v>
      </c>
      <c r="G106" s="43">
        <v>4</v>
      </c>
      <c r="H106" s="43">
        <v>4</v>
      </c>
      <c r="I106" s="43">
        <v>0</v>
      </c>
      <c r="J106" s="43">
        <v>54</v>
      </c>
      <c r="K106" s="44" t="s">
        <v>75</v>
      </c>
      <c r="L106" s="43">
        <v>8.25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>SUM(G101:G107)</f>
        <v>20.79</v>
      </c>
      <c r="H108" s="19">
        <f>SUM(H101:H107)</f>
        <v>25.349999999999994</v>
      </c>
      <c r="I108" s="19">
        <f>SUM(I101:I107)</f>
        <v>91.2</v>
      </c>
      <c r="J108" s="19">
        <f>SUM(J101:J107)</f>
        <v>678.1</v>
      </c>
      <c r="K108" s="25"/>
      <c r="L108" s="19">
        <f>SUM(L101:L107)</f>
        <v>66.38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635</v>
      </c>
      <c r="G119" s="32">
        <f t="shared" ref="G119:L119" si="12">G108+G118</f>
        <v>20.79</v>
      </c>
      <c r="H119" s="32">
        <f t="shared" si="12"/>
        <v>25.349999999999994</v>
      </c>
      <c r="I119" s="32">
        <f t="shared" si="12"/>
        <v>91.2</v>
      </c>
      <c r="J119" s="32">
        <f t="shared" si="12"/>
        <v>678.1</v>
      </c>
      <c r="K119" s="32"/>
      <c r="L119" s="32">
        <f t="shared" si="12"/>
        <v>66.38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220</v>
      </c>
      <c r="G120" s="40">
        <v>27.29</v>
      </c>
      <c r="H120" s="40">
        <v>6.85</v>
      </c>
      <c r="I120" s="40">
        <v>19.329999999999998</v>
      </c>
      <c r="J120" s="40">
        <v>248.1</v>
      </c>
      <c r="K120" s="41" t="s">
        <v>84</v>
      </c>
      <c r="L120" s="40">
        <v>48.08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61</v>
      </c>
      <c r="E122" s="42" t="s">
        <v>97</v>
      </c>
      <c r="F122" s="43">
        <v>200</v>
      </c>
      <c r="G122" s="43">
        <v>0.24</v>
      </c>
      <c r="H122" s="43">
        <v>0.08</v>
      </c>
      <c r="I122" s="43">
        <v>12.22</v>
      </c>
      <c r="J122" s="43">
        <v>50.5</v>
      </c>
      <c r="K122" s="44" t="s">
        <v>66</v>
      </c>
      <c r="L122" s="43">
        <v>3.39</v>
      </c>
    </row>
    <row r="123" spans="1:12" ht="15">
      <c r="A123" s="14"/>
      <c r="B123" s="15"/>
      <c r="C123" s="11"/>
      <c r="D123" s="7" t="s">
        <v>23</v>
      </c>
      <c r="E123" s="42" t="s">
        <v>69</v>
      </c>
      <c r="F123" s="43">
        <v>90</v>
      </c>
      <c r="G123" s="43">
        <v>7.6</v>
      </c>
      <c r="H123" s="43">
        <v>0.8</v>
      </c>
      <c r="I123" s="43">
        <v>49.2</v>
      </c>
      <c r="J123" s="43">
        <v>234.4</v>
      </c>
      <c r="K123" s="44" t="s">
        <v>47</v>
      </c>
      <c r="L123" s="43">
        <v>5.4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35.129999999999995</v>
      </c>
      <c r="H127" s="19">
        <f>SUM(H120:H126)</f>
        <v>7.7299999999999995</v>
      </c>
      <c r="I127" s="19">
        <f>SUM(I120:I126)</f>
        <v>80.75</v>
      </c>
      <c r="J127" s="19">
        <f>SUM(J120:J126)</f>
        <v>533</v>
      </c>
      <c r="K127" s="25"/>
      <c r="L127" s="19">
        <f>SUM(L120:L126)</f>
        <v>56.87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:L138" si="13">G127+G137</f>
        <v>35.129999999999995</v>
      </c>
      <c r="H138" s="32">
        <f t="shared" si="13"/>
        <v>7.7299999999999995</v>
      </c>
      <c r="I138" s="32">
        <f t="shared" si="13"/>
        <v>80.75</v>
      </c>
      <c r="J138" s="32">
        <f t="shared" si="13"/>
        <v>533</v>
      </c>
      <c r="K138" s="32"/>
      <c r="L138" s="32">
        <f t="shared" si="13"/>
        <v>56.87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90</v>
      </c>
      <c r="G139" s="40">
        <v>28.93</v>
      </c>
      <c r="H139" s="40">
        <v>2.19</v>
      </c>
      <c r="I139" s="40">
        <v>0.99</v>
      </c>
      <c r="J139" s="40">
        <v>139.30000000000001</v>
      </c>
      <c r="K139" s="41" t="s">
        <v>51</v>
      </c>
      <c r="L139" s="40">
        <v>38.4</v>
      </c>
    </row>
    <row r="140" spans="1:12" ht="15">
      <c r="A140" s="23"/>
      <c r="B140" s="15"/>
      <c r="C140" s="11"/>
      <c r="D140" s="6" t="s">
        <v>50</v>
      </c>
      <c r="E140" s="42" t="s">
        <v>49</v>
      </c>
      <c r="F140" s="43">
        <v>30</v>
      </c>
      <c r="G140" s="43">
        <v>0.98</v>
      </c>
      <c r="H140" s="43">
        <v>0.72</v>
      </c>
      <c r="I140" s="43">
        <v>2.66</v>
      </c>
      <c r="J140" s="43">
        <v>21.1</v>
      </c>
      <c r="K140" s="44" t="s">
        <v>52</v>
      </c>
      <c r="L140" s="43">
        <v>2.78</v>
      </c>
    </row>
    <row r="141" spans="1:12" ht="15">
      <c r="A141" s="23"/>
      <c r="B141" s="15"/>
      <c r="C141" s="11"/>
      <c r="D141" s="7" t="s">
        <v>61</v>
      </c>
      <c r="E141" s="42" t="s">
        <v>53</v>
      </c>
      <c r="F141" s="43">
        <v>200</v>
      </c>
      <c r="G141" s="43">
        <v>0.47</v>
      </c>
      <c r="H141" s="43">
        <v>0</v>
      </c>
      <c r="I141" s="43">
        <v>19.78</v>
      </c>
      <c r="J141" s="43">
        <v>81</v>
      </c>
      <c r="K141" s="44" t="s">
        <v>54</v>
      </c>
      <c r="L141" s="43">
        <v>4.41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47</v>
      </c>
      <c r="L142" s="43">
        <v>3</v>
      </c>
    </row>
    <row r="143" spans="1:12" ht="15">
      <c r="A143" s="23"/>
      <c r="B143" s="15"/>
      <c r="C143" s="11"/>
      <c r="D143" s="7" t="s">
        <v>29</v>
      </c>
      <c r="E143" s="42" t="s">
        <v>55</v>
      </c>
      <c r="F143" s="43">
        <v>150</v>
      </c>
      <c r="G143" s="43">
        <v>8.2200000000000006</v>
      </c>
      <c r="H143" s="43">
        <v>6.34</v>
      </c>
      <c r="I143" s="43">
        <v>35.93</v>
      </c>
      <c r="J143" s="43">
        <v>233.7</v>
      </c>
      <c r="K143" s="44" t="s">
        <v>56</v>
      </c>
      <c r="L143" s="43">
        <v>5.77</v>
      </c>
    </row>
    <row r="144" spans="1:12" ht="15">
      <c r="A144" s="23"/>
      <c r="B144" s="15"/>
      <c r="C144" s="11"/>
      <c r="D144" s="6" t="s">
        <v>26</v>
      </c>
      <c r="E144" s="42" t="s">
        <v>65</v>
      </c>
      <c r="F144" s="43">
        <v>60</v>
      </c>
      <c r="G144" s="43">
        <v>1.75</v>
      </c>
      <c r="H144" s="43">
        <v>0.11</v>
      </c>
      <c r="I144" s="43">
        <v>3.55</v>
      </c>
      <c r="J144" s="43">
        <v>22.1</v>
      </c>
      <c r="K144" s="44" t="s">
        <v>95</v>
      </c>
      <c r="L144" s="43">
        <v>7.35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44.15</v>
      </c>
      <c r="H146" s="19">
        <f>SUM(H139:H145)</f>
        <v>9.76</v>
      </c>
      <c r="I146" s="19">
        <f>SUM(I139:I145)</f>
        <v>87.51</v>
      </c>
      <c r="J146" s="19">
        <f>SUM(J139:J145)</f>
        <v>614.4</v>
      </c>
      <c r="K146" s="25"/>
      <c r="L146" s="19">
        <f>SUM(L139:L145)</f>
        <v>61.71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:L157" si="14">G146+G156</f>
        <v>44.15</v>
      </c>
      <c r="H157" s="32">
        <f t="shared" si="14"/>
        <v>9.76</v>
      </c>
      <c r="I157" s="32">
        <f t="shared" si="14"/>
        <v>87.51</v>
      </c>
      <c r="J157" s="32">
        <f t="shared" si="14"/>
        <v>614.4</v>
      </c>
      <c r="K157" s="32"/>
      <c r="L157" s="32">
        <f t="shared" si="14"/>
        <v>61.71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5.28</v>
      </c>
      <c r="H158" s="40">
        <v>5.42</v>
      </c>
      <c r="I158" s="40">
        <v>28.66</v>
      </c>
      <c r="J158" s="40">
        <v>184.5</v>
      </c>
      <c r="K158" s="41" t="s">
        <v>81</v>
      </c>
      <c r="L158" s="40">
        <v>24.53</v>
      </c>
    </row>
    <row r="159" spans="1:12" ht="15">
      <c r="A159" s="23"/>
      <c r="B159" s="15"/>
      <c r="C159" s="11"/>
      <c r="D159" s="6" t="s">
        <v>45</v>
      </c>
      <c r="E159" s="42" t="s">
        <v>74</v>
      </c>
      <c r="F159" s="43">
        <v>15</v>
      </c>
      <c r="G159" s="43">
        <v>4</v>
      </c>
      <c r="H159" s="43">
        <v>4</v>
      </c>
      <c r="I159" s="43">
        <v>0</v>
      </c>
      <c r="J159" s="43">
        <v>54</v>
      </c>
      <c r="K159" s="44" t="s">
        <v>75</v>
      </c>
      <c r="L159" s="43">
        <v>8.25</v>
      </c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0.19</v>
      </c>
      <c r="H160" s="43">
        <v>0.04</v>
      </c>
      <c r="I160" s="43">
        <v>6.42</v>
      </c>
      <c r="J160" s="43">
        <v>26.8</v>
      </c>
      <c r="K160" s="44" t="s">
        <v>77</v>
      </c>
      <c r="L160" s="43">
        <v>1.25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47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96</v>
      </c>
      <c r="F162" s="43">
        <v>130</v>
      </c>
      <c r="G162" s="43">
        <v>2</v>
      </c>
      <c r="H162" s="43">
        <v>0</v>
      </c>
      <c r="I162" s="43">
        <v>16</v>
      </c>
      <c r="J162" s="43">
        <v>76</v>
      </c>
      <c r="K162" s="44" t="s">
        <v>47</v>
      </c>
      <c r="L162" s="43">
        <v>29.9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>SUM(G158:G164)</f>
        <v>15.27</v>
      </c>
      <c r="H165" s="19">
        <f>SUM(H158:H164)</f>
        <v>9.86</v>
      </c>
      <c r="I165" s="19">
        <f>SUM(I158:I164)</f>
        <v>75.680000000000007</v>
      </c>
      <c r="J165" s="19">
        <f>SUM(J158:J164)</f>
        <v>458.5</v>
      </c>
      <c r="K165" s="25"/>
      <c r="L165" s="19">
        <f>SUM(L158:L164)</f>
        <v>66.930000000000007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595</v>
      </c>
      <c r="G176" s="32">
        <f t="shared" ref="G176:L176" si="15">G165+G175</f>
        <v>15.27</v>
      </c>
      <c r="H176" s="32">
        <f t="shared" si="15"/>
        <v>9.86</v>
      </c>
      <c r="I176" s="32">
        <f t="shared" si="15"/>
        <v>75.680000000000007</v>
      </c>
      <c r="J176" s="32">
        <f t="shared" si="15"/>
        <v>458.5</v>
      </c>
      <c r="K176" s="32"/>
      <c r="L176" s="32">
        <f t="shared" si="15"/>
        <v>66.930000000000007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12.46</v>
      </c>
      <c r="H177" s="40">
        <v>6.67</v>
      </c>
      <c r="I177" s="40">
        <v>5.65</v>
      </c>
      <c r="J177" s="40">
        <v>132.5</v>
      </c>
      <c r="K177" s="41" t="s">
        <v>73</v>
      </c>
      <c r="L177" s="40">
        <v>22.8</v>
      </c>
    </row>
    <row r="178" spans="1:12" ht="15">
      <c r="A178" s="23"/>
      <c r="B178" s="15"/>
      <c r="C178" s="11"/>
      <c r="D178" s="6" t="s">
        <v>29</v>
      </c>
      <c r="E178" s="42" t="s">
        <v>70</v>
      </c>
      <c r="F178" s="43">
        <v>150</v>
      </c>
      <c r="G178" s="43">
        <v>5.32</v>
      </c>
      <c r="H178" s="43">
        <v>4.92</v>
      </c>
      <c r="I178" s="43">
        <v>32.799999999999997</v>
      </c>
      <c r="J178" s="43">
        <v>196.8</v>
      </c>
      <c r="K178" s="44" t="s">
        <v>71</v>
      </c>
      <c r="L178" s="43">
        <v>2.65</v>
      </c>
    </row>
    <row r="179" spans="1:12" ht="15">
      <c r="A179" s="23"/>
      <c r="B179" s="15"/>
      <c r="C179" s="11"/>
      <c r="D179" s="7" t="s">
        <v>61</v>
      </c>
      <c r="E179" s="42" t="s">
        <v>98</v>
      </c>
      <c r="F179" s="43">
        <v>200</v>
      </c>
      <c r="G179" s="43">
        <v>1</v>
      </c>
      <c r="H179" s="43">
        <v>0</v>
      </c>
      <c r="I179" s="43">
        <v>25.4</v>
      </c>
      <c r="J179" s="43">
        <v>105.6</v>
      </c>
      <c r="K179" s="44" t="s">
        <v>47</v>
      </c>
      <c r="L179" s="43">
        <v>23.5</v>
      </c>
    </row>
    <row r="180" spans="1:12" ht="15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47</v>
      </c>
      <c r="L180" s="43">
        <v>3</v>
      </c>
    </row>
    <row r="181" spans="1:12" ht="15">
      <c r="A181" s="23"/>
      <c r="B181" s="15"/>
      <c r="C181" s="11"/>
      <c r="D181" s="7" t="s">
        <v>26</v>
      </c>
      <c r="E181" s="42" t="s">
        <v>68</v>
      </c>
      <c r="F181" s="43">
        <v>60</v>
      </c>
      <c r="G181" s="43">
        <v>1.24</v>
      </c>
      <c r="H181" s="43">
        <v>0.21</v>
      </c>
      <c r="I181" s="43">
        <v>6.12</v>
      </c>
      <c r="J181" s="43">
        <v>31.3</v>
      </c>
      <c r="K181" s="44" t="s">
        <v>94</v>
      </c>
      <c r="L181" s="43">
        <v>14.5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23.82</v>
      </c>
      <c r="H184" s="19">
        <f>SUM(H177:H183)</f>
        <v>12.200000000000001</v>
      </c>
      <c r="I184" s="19">
        <f>SUM(I177:I183)</f>
        <v>94.57</v>
      </c>
      <c r="J184" s="19">
        <f>SUM(J177:J183)</f>
        <v>583.4</v>
      </c>
      <c r="K184" s="25"/>
      <c r="L184" s="19">
        <f>SUM(L177:L183)</f>
        <v>66.45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:L195" si="16">G184+G194</f>
        <v>23.82</v>
      </c>
      <c r="H195" s="32">
        <f t="shared" si="16"/>
        <v>12.200000000000001</v>
      </c>
      <c r="I195" s="32">
        <f t="shared" si="16"/>
        <v>94.57</v>
      </c>
      <c r="J195" s="32">
        <f t="shared" si="16"/>
        <v>583.4</v>
      </c>
      <c r="K195" s="32"/>
      <c r="L195" s="32">
        <f t="shared" si="16"/>
        <v>66.45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569.5</v>
      </c>
      <c r="G196" s="34">
        <f>(G24+G43+G62+G81+G100+G119+G138+G157+G176+G195)/(IF(G24=0,0,1)+IF(G43=0,0,1)+IF(G62=0,0,1)+IF(G81=0,0,1)+IF(G100=0,0,1)+IF(G119=0,0,1)+IF(G138=0,0,1)+IF(G157=0,0,1)+IF(G176=0,0,1)+IF(G195=0,0,1))</f>
        <v>29.435999999999996</v>
      </c>
      <c r="H196" s="34">
        <f>(H24+H43+H62+H81+H100+H119+H138+H157+H176+H195)/(IF(H24=0,0,1)+IF(H43=0,0,1)+IF(H62=0,0,1)+IF(H81=0,0,1)+IF(H100=0,0,1)+IF(H119=0,0,1)+IF(H138=0,0,1)+IF(H157=0,0,1)+IF(H176=0,0,1)+IF(H195=0,0,1))</f>
        <v>12.442</v>
      </c>
      <c r="I196" s="34">
        <f>(I24+I43+I62+I81+I100+I119+I138+I157+I176+I195)/(IF(I24=0,0,1)+IF(I43=0,0,1)+IF(I62=0,0,1)+IF(I81=0,0,1)+IF(I100=0,0,1)+IF(I119=0,0,1)+IF(I138=0,0,1)+IF(I157=0,0,1)+IF(I176=0,0,1)+IF(I195=0,0,1))</f>
        <v>90.772000000000006</v>
      </c>
      <c r="J196" s="34">
        <f>(J24+J43+J62+J81+J100+J119+J138+J157+J176+J195)/(IF(J24=0,0,1)+IF(J43=0,0,1)+IF(J62=0,0,1)+IF(J81=0,0,1)+IF(J100=0,0,1)+IF(J119=0,0,1)+IF(J138=0,0,1)+IF(J157=0,0,1)+IF(J176=0,0,1)+IF(J195=0,0,1))</f>
        <v>594.17999999999995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65.674000000000007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новое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</cp:lastModifiedBy>
  <cp:lastPrinted>2023-10-11T12:50:41Z</cp:lastPrinted>
  <dcterms:created xsi:type="dcterms:W3CDTF">2022-05-16T14:23:56Z</dcterms:created>
  <dcterms:modified xsi:type="dcterms:W3CDTF">2001-12-31T18:17:16Z</dcterms:modified>
</cp:coreProperties>
</file>